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27900" windowHeight="12228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<sst xmlns="http://schemas.openxmlformats.org/spreadsheetml/2006/main" count="17" uniqueCount="16">
  <si>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</si>
  <si>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</si>
  <si>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</si>
  <si>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</si>
  <si>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</si>
  <si>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</si>
  <si>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</si>
  <si>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</si>
  <si>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</si>
  <si>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</si>
  <si>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</si>
  <si>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</si>
  <si>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</si>
  <si>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</si>
  <si>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29 to 87 psid</t>
  </si>
  <si>
    <t>Set minimum injector opening time to .36ms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</si>
</sst>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Eras Demi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0" fillId="55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8" t="s">
        <v>1</v>
      </c>
      <c r="C13" s="19"/>
      <c r="D13" s="19"/>
    </row>
    <row r="14" spans="2:14" ht="14.25">
      <c r="B14" s="16">
        <v>43.5</v>
      </c>
      <c r="C14" s="21" t="s">
        <v>14</v>
      </c>
      <c r="D14" s="19"/>
      <c r="E14" s="20"/>
      <c r="F14" s="97">
        <f>IF(FPX&lt;29,"** FUEL PRESSURE MUST BE BETWEEN 29 AND 87 PSID **",IF(FPX&gt;87,"** FUEL PRESSURE MUST BE BETWEEN 29 AND 87 PSID **",""))</f>
      </c>
      <c r="G14" s="97"/>
      <c r="H14" s="97"/>
      <c r="I14" s="97"/>
      <c r="J14" s="97"/>
      <c r="K14" s="97"/>
      <c r="L14" s="20"/>
      <c r="M14" s="19"/>
      <c r="N14" s="19"/>
    </row>
    <row r="15" spans="2:20" ht="14.2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4.25">
      <c r="B16" s="24" t="s">
        <v>10</v>
      </c>
      <c r="G16" s="46"/>
      <c r="H16" s="23"/>
      <c r="I16" s="29"/>
      <c r="J16" s="29"/>
      <c r="K16" s="29"/>
      <c r="L16" s="45"/>
      <c r="M16" s="23"/>
      <c r="N16" s="29"/>
      <c r="O16" s="29"/>
      <c r="P16" s="29"/>
      <c r="Q16" s="22"/>
      <c r="R16" s="45"/>
      <c r="S16" s="29"/>
      <c r="T16" s="29"/>
    </row>
    <row r="17" spans="2:20" ht="14.25">
      <c r="B17" s="92">
        <f>'Background Math'!D27</f>
        <v>2.2759347300000004</v>
      </c>
      <c r="C17" s="92">
        <f>'Background Math'!E27</f>
        <v>1.9825305404</v>
      </c>
      <c r="D17" s="92">
        <f>'Background Math'!F27</f>
        <v>1.6891263508</v>
      </c>
      <c r="E17" s="92">
        <f>'Background Math'!G27</f>
        <v>1.4670270066000002</v>
      </c>
      <c r="F17" s="92">
        <f>'Background Math'!H27</f>
        <v>1.3162325078000006</v>
      </c>
      <c r="G17" s="92">
        <f>'Background Math'!I27</f>
        <v>1.1654380089999998</v>
      </c>
      <c r="H17" s="92">
        <f>'Background Math'!J27</f>
        <v>1.0722134917999997</v>
      </c>
      <c r="I17" s="92">
        <f>'Background Math'!K27</f>
        <v>0.9789889745999998</v>
      </c>
      <c r="J17" s="92">
        <f>'Background Math'!L27</f>
        <v>0.8970184343999996</v>
      </c>
      <c r="K17" s="92">
        <f>'Background Math'!M27</f>
        <v>0.8263018711999996</v>
      </c>
      <c r="L17" s="92">
        <f>'Background Math'!N27</f>
        <v>0.7555853080000001</v>
      </c>
      <c r="M17" s="92">
        <f>'Background Math'!O27</f>
        <v>0.7133511848</v>
      </c>
      <c r="N17" s="92">
        <f>'Background Math'!P27</f>
        <v>0.6711170616000001</v>
      </c>
      <c r="O17" s="92">
        <f>'Background Math'!Q27</f>
        <v>0.646</v>
      </c>
      <c r="P17" s="92">
        <f>'Background Math'!R27</f>
        <v>0.638</v>
      </c>
      <c r="Q17" s="92">
        <f>'Background Math'!S27</f>
        <v>0.63</v>
      </c>
      <c r="R17" s="52" t="s">
        <v>8</v>
      </c>
      <c r="S17" s="29"/>
      <c r="T17" s="29"/>
    </row>
    <row r="18" spans="2:20" ht="14.25">
      <c r="B18" s="93">
        <v>8</v>
      </c>
      <c r="C18" s="93">
        <v>8.8</v>
      </c>
      <c r="D18" s="93">
        <v>9.6</v>
      </c>
      <c r="E18" s="93">
        <v>10.4</v>
      </c>
      <c r="F18" s="93">
        <v>11.2</v>
      </c>
      <c r="G18" s="93">
        <v>12</v>
      </c>
      <c r="H18" s="93">
        <v>12.8</v>
      </c>
      <c r="I18" s="93">
        <v>13.6</v>
      </c>
      <c r="J18" s="93">
        <v>14.4</v>
      </c>
      <c r="K18" s="93">
        <v>15.2</v>
      </c>
      <c r="L18" s="93">
        <v>16</v>
      </c>
      <c r="M18" s="93">
        <v>16.8</v>
      </c>
      <c r="N18" s="93">
        <v>17.6</v>
      </c>
      <c r="O18" s="93">
        <v>18.4</v>
      </c>
      <c r="P18" s="93">
        <v>19.2</v>
      </c>
      <c r="Q18" s="93">
        <v>20</v>
      </c>
      <c r="R18" s="52" t="s">
        <v>11</v>
      </c>
      <c r="S18" s="29"/>
      <c r="T18" s="29"/>
    </row>
    <row r="19" spans="19:20" ht="14.25">
      <c r="S19" s="29"/>
      <c r="T19" s="29"/>
    </row>
    <row r="20" spans="19:20" ht="14.25">
      <c r="S20" s="29"/>
      <c r="T20" s="29"/>
    </row>
    <row r="21" spans="2:20" ht="14.25">
      <c r="B21" s="18" t="s">
        <v>15</v>
      </c>
      <c r="S21" s="29"/>
      <c r="T21" s="29"/>
    </row>
    <row r="22" spans="1:20" ht="14.25">
      <c r="A22" s="64"/>
      <c r="B22" s="64"/>
      <c r="C22" s="64"/>
      <c r="D22" s="64"/>
      <c r="G22" s="29"/>
      <c r="H22" s="23"/>
      <c r="I22" s="29"/>
      <c r="J22" s="29"/>
      <c r="K22" s="29"/>
      <c r="L22" s="45"/>
      <c r="M22" s="23"/>
      <c r="N22" s="29"/>
      <c r="O22" s="29"/>
      <c r="P22" s="29"/>
      <c r="Q22" s="22"/>
      <c r="R22" s="45"/>
      <c r="S22" s="29"/>
      <c r="T22" s="29"/>
    </row>
    <row r="23" spans="2:20" ht="14.25">
      <c r="B23" s="68"/>
      <c r="C23" s="68"/>
      <c r="D23" s="46"/>
      <c r="G23" s="29"/>
      <c r="H23" s="23"/>
      <c r="I23" s="29"/>
      <c r="J23" s="29"/>
      <c r="K23" s="29"/>
      <c r="L23" s="45"/>
      <c r="M23" s="23"/>
      <c r="N23" s="29"/>
      <c r="O23" s="29"/>
      <c r="P23" s="29"/>
      <c r="Q23" s="29"/>
      <c r="R23" s="29"/>
      <c r="S23" s="29"/>
      <c r="T23" s="29"/>
    </row>
    <row r="24" spans="2:20" ht="14.25">
      <c r="B24" s="45"/>
      <c r="C24" s="45"/>
      <c r="D24" s="46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4.25">
      <c r="B25" s="45"/>
      <c r="C25" s="45"/>
      <c r="D25" s="46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4.25">
      <c r="B26" s="45"/>
      <c r="C26" s="45"/>
      <c r="D26" s="46"/>
      <c r="G26" s="29"/>
      <c r="H26" s="43"/>
      <c r="I26" s="29"/>
      <c r="J26" s="29"/>
      <c r="K26" s="29"/>
      <c r="L26" s="28"/>
      <c r="M26" s="43"/>
      <c r="N26" s="29"/>
      <c r="O26" s="29"/>
      <c r="P26" s="29"/>
      <c r="Q26" s="28"/>
      <c r="R26" s="29"/>
      <c r="S26" s="29"/>
      <c r="T26" s="29"/>
    </row>
    <row r="27" spans="2:20" ht="14.25">
      <c r="B27" s="45"/>
      <c r="C27" s="45"/>
      <c r="D27" s="46"/>
      <c r="G27" s="29"/>
      <c r="H27" s="23"/>
      <c r="I27" s="29"/>
      <c r="J27" s="29"/>
      <c r="K27" s="29"/>
      <c r="L27" s="45"/>
      <c r="M27" s="23"/>
      <c r="N27" s="29"/>
      <c r="O27" s="29"/>
      <c r="P27" s="29"/>
      <c r="Q27" s="22"/>
      <c r="R27" s="45"/>
      <c r="S27" s="29"/>
      <c r="T27" s="29"/>
    </row>
    <row r="28" spans="2:20" ht="14.25">
      <c r="B28" s="45"/>
      <c r="C28" s="45"/>
      <c r="D28" s="46"/>
      <c r="G28" s="29"/>
      <c r="H28" s="23"/>
      <c r="I28" s="29"/>
      <c r="J28" s="29"/>
      <c r="K28" s="29"/>
      <c r="L28" s="45"/>
      <c r="M28" s="23"/>
      <c r="N28" s="29"/>
      <c r="O28" s="29"/>
      <c r="P28" s="29"/>
      <c r="Q28" s="22"/>
      <c r="R28" s="45"/>
      <c r="S28" s="29"/>
      <c r="T28" s="29"/>
    </row>
    <row r="29" spans="2:20" ht="14.25">
      <c r="B29" s="45"/>
      <c r="C29" s="45"/>
      <c r="D29" s="46"/>
      <c r="G29" s="29"/>
      <c r="H29" s="23"/>
      <c r="I29" s="29"/>
      <c r="J29" s="29"/>
      <c r="K29" s="29"/>
      <c r="L29" s="45"/>
      <c r="M29" s="23"/>
      <c r="N29" s="29"/>
      <c r="O29" s="29"/>
      <c r="P29" s="29"/>
      <c r="Q29" s="22"/>
      <c r="R29" s="45"/>
      <c r="S29" s="29"/>
      <c r="T29" s="29"/>
    </row>
    <row r="30" spans="2:20" ht="14.25">
      <c r="B30" s="46"/>
      <c r="C30" s="47"/>
      <c r="D30" s="44"/>
      <c r="G30" s="29"/>
      <c r="H30" s="23"/>
      <c r="I30" s="29"/>
      <c r="J30" s="29"/>
      <c r="K30" s="29"/>
      <c r="L30" s="45"/>
      <c r="M30" s="23"/>
      <c r="N30" s="29"/>
      <c r="O30" s="29"/>
      <c r="P30" s="29"/>
      <c r="Q30" s="22"/>
      <c r="R30" s="45"/>
      <c r="S30" s="29"/>
      <c r="T30" s="29"/>
    </row>
    <row r="31" spans="1:20" ht="14.25">
      <c r="A31" s="65"/>
      <c r="B31" s="65"/>
      <c r="C31" s="65"/>
      <c r="D31" s="65"/>
      <c r="G31" s="29"/>
      <c r="H31" s="23"/>
      <c r="I31" s="29"/>
      <c r="J31" s="29"/>
      <c r="K31" s="29"/>
      <c r="L31" s="45"/>
      <c r="M31" s="23"/>
      <c r="N31" s="29"/>
      <c r="O31" s="29"/>
      <c r="P31" s="29"/>
      <c r="Q31" s="22"/>
      <c r="R31" s="45"/>
      <c r="S31" s="29"/>
      <c r="T31" s="29"/>
    </row>
    <row r="32" spans="2:20" ht="14.25">
      <c r="B32" s="68"/>
      <c r="C32" s="68"/>
      <c r="D32" s="46"/>
      <c r="G32" s="29"/>
      <c r="H32" s="23"/>
      <c r="I32" s="29"/>
      <c r="J32" s="29"/>
      <c r="K32" s="29"/>
      <c r="L32" s="45"/>
      <c r="M32" s="23"/>
      <c r="N32" s="29"/>
      <c r="O32" s="29"/>
      <c r="P32" s="29"/>
      <c r="Q32" s="29"/>
      <c r="R32" s="29"/>
      <c r="S32" s="29"/>
      <c r="T32" s="29"/>
    </row>
    <row r="33" spans="2:20" ht="14.25">
      <c r="B33" s="45"/>
      <c r="C33" s="45"/>
      <c r="D33" s="46"/>
      <c r="E33" s="29"/>
      <c r="F33" s="29"/>
      <c r="G33" s="29"/>
      <c r="H33" s="29"/>
      <c r="I33" s="29"/>
      <c r="J33" s="29"/>
      <c r="K33" s="29"/>
      <c r="L33" s="45"/>
      <c r="M33" s="23"/>
      <c r="N33" s="29"/>
      <c r="O33" s="29"/>
      <c r="P33" s="29"/>
      <c r="Q33" s="29"/>
      <c r="R33" s="29"/>
      <c r="S33" s="29"/>
      <c r="T33" s="29"/>
    </row>
    <row r="34" spans="2:20" ht="14.25">
      <c r="B34" s="45"/>
      <c r="C34" s="45"/>
      <c r="D34" s="4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4.25">
      <c r="B35" s="45"/>
      <c r="C35" s="45"/>
      <c r="D35" s="4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4.25">
      <c r="B36" s="45"/>
      <c r="C36" s="45"/>
      <c r="D36" s="46"/>
      <c r="E36" s="29"/>
      <c r="F36" s="29"/>
      <c r="G36" s="29"/>
      <c r="H36" s="29"/>
      <c r="I36" s="29"/>
      <c r="J36" s="29"/>
      <c r="K36" s="29"/>
      <c r="L36" s="29"/>
      <c r="M36" s="48"/>
      <c r="N36" s="29"/>
      <c r="O36" s="29"/>
      <c r="P36" s="29"/>
      <c r="Q36" s="29"/>
      <c r="R36" s="29"/>
      <c r="S36" s="29"/>
      <c r="T36" s="29"/>
    </row>
    <row r="37" spans="2:20" ht="14.25">
      <c r="B37" s="45"/>
      <c r="C37" s="45"/>
      <c r="D37" s="4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4.25">
      <c r="B38" s="45"/>
      <c r="C38" s="45"/>
      <c r="D38" s="4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4.25">
      <c r="B39" s="46"/>
      <c r="C39" s="46"/>
      <c r="D39" s="46"/>
    </row>
  </sheetData>
  <sheetProtection password="C7B7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16384" width="9.140625" style="54" customWidth="1"/>
  </cols>
  <sheetData>
    <row r="1" ht="12.75">
      <c r="A1" s="53" t="s">
        <v>7</v>
      </c>
    </row>
    <row r="2" spans="2:9" ht="12.75">
      <c r="B2" s="55">
        <v>41893</v>
      </c>
      <c r="C2" s="56" t="s">
        <v>9</v>
      </c>
      <c r="D2" s="57"/>
      <c r="E2" s="57"/>
      <c r="F2" s="57"/>
      <c r="G2" s="57"/>
      <c r="H2" s="58"/>
      <c r="I2" s="59"/>
    </row>
    <row r="3" spans="3:9" ht="12.75">
      <c r="C3" s="60"/>
      <c r="D3" s="61"/>
      <c r="E3" s="61"/>
      <c r="F3" s="61"/>
      <c r="G3" s="61"/>
      <c r="H3" s="62"/>
      <c r="I3" s="59"/>
    </row>
    <row r="4" spans="3:9" ht="12.75">
      <c r="C4" s="63"/>
      <c r="D4" s="59"/>
      <c r="E4" s="59"/>
      <c r="F4" s="59"/>
      <c r="G4" s="59"/>
      <c r="H4" s="59"/>
      <c r="I4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IF(FPX=D6,D6+0.000001,IF(FPX=H6,H6-0.000001,FPX))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3.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9"/>
      <c r="O9" s="11"/>
      <c r="P9" s="5"/>
      <c r="U9" s="6"/>
    </row>
    <row r="10" spans="1:21" ht="12.75">
      <c r="A10" s="9"/>
      <c r="B10" s="69"/>
      <c r="C10" s="70"/>
      <c r="D10" s="70"/>
      <c r="E10" s="70"/>
      <c r="F10" s="70"/>
      <c r="G10" s="70"/>
      <c r="H10" s="67"/>
      <c r="I10" s="70"/>
      <c r="J10" s="3"/>
      <c r="K10" s="51"/>
      <c r="L10" s="71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1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2"/>
      <c r="C12" s="66"/>
      <c r="D12" s="8" t="s">
        <v>12</v>
      </c>
      <c r="E12" s="8"/>
      <c r="F12" s="30"/>
      <c r="G12" s="13"/>
      <c r="H12" s="11"/>
      <c r="I12" s="11"/>
      <c r="J12" s="3"/>
      <c r="K12" s="51"/>
      <c r="L12" s="71"/>
      <c r="M12" s="30"/>
      <c r="O12" s="11"/>
      <c r="P12" s="5"/>
      <c r="U12" s="6"/>
    </row>
    <row r="13" spans="2:21" ht="12.75">
      <c r="B13" s="8"/>
      <c r="C13" s="10"/>
      <c r="D13" s="74">
        <v>2</v>
      </c>
      <c r="E13" s="75">
        <v>3</v>
      </c>
      <c r="F13" s="37">
        <v>4</v>
      </c>
      <c r="G13" s="37">
        <v>5</v>
      </c>
      <c r="H13" s="76">
        <v>6</v>
      </c>
      <c r="I13" s="76"/>
      <c r="J13" s="38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29</v>
      </c>
      <c r="E14" s="7">
        <v>43.5</v>
      </c>
      <c r="F14" s="7">
        <v>58</v>
      </c>
      <c r="G14" s="7">
        <v>72.5</v>
      </c>
      <c r="H14" s="7">
        <v>87</v>
      </c>
      <c r="I14" s="7"/>
      <c r="J14" s="38"/>
      <c r="L14" s="7"/>
      <c r="M14" s="40" t="s">
        <v>13</v>
      </c>
      <c r="O14" s="11"/>
      <c r="P14" s="5"/>
      <c r="U14" s="5"/>
    </row>
    <row r="15" spans="2:21" ht="12.75">
      <c r="B15" s="8"/>
      <c r="C15" s="1">
        <v>8</v>
      </c>
      <c r="D15" s="95">
        <v>1.979213071</v>
      </c>
      <c r="E15" s="96">
        <v>2.27593473</v>
      </c>
      <c r="F15" s="96">
        <v>2.712203218</v>
      </c>
      <c r="G15" s="96">
        <v>3.080905559</v>
      </c>
      <c r="H15" s="96">
        <v>3.449607899</v>
      </c>
      <c r="I15" s="7"/>
      <c r="J15" s="77"/>
      <c r="L15" s="41">
        <f>C15</f>
        <v>8</v>
      </c>
      <c r="M15" s="73">
        <f ca="1">FORECAST(FP,OFFSET(D15:H15,0,MATCH(FP,FPIN,1)-1,1,2),OFFSET(FPIN,0,MATCH(FP,FPIN,1)-1,1,2))</f>
        <v>2.2759347300000004</v>
      </c>
      <c r="N15" s="73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95">
        <v>1.390160224</v>
      </c>
      <c r="E16" s="96">
        <v>1.542424256</v>
      </c>
      <c r="F16" s="96">
        <v>1.754564944</v>
      </c>
      <c r="G16" s="96">
        <v>1.995362385</v>
      </c>
      <c r="H16" s="96">
        <v>2.258418909</v>
      </c>
      <c r="I16" s="7"/>
      <c r="J16" s="77"/>
      <c r="L16" s="41">
        <f aca="true" t="shared" si="0" ref="L16:L21">C16</f>
        <v>10</v>
      </c>
      <c r="M16" s="73">
        <f aca="true" ca="1" t="shared" si="1" ref="M16:M21">FORECAST(FP,OFFSET(D16:H16,0,MATCH(FP,FPIN,1)-1,1,2),OFFSET(FPIN,0,MATCH(FP,FPIN,1)-1,1,2))</f>
        <v>1.542424256</v>
      </c>
      <c r="N16" s="73"/>
      <c r="O16" s="11"/>
      <c r="P16" s="5"/>
      <c r="T16" s="4"/>
      <c r="U16" s="5"/>
    </row>
    <row r="17" spans="2:21" ht="12.75">
      <c r="B17" s="8"/>
      <c r="C17" s="1">
        <v>12</v>
      </c>
      <c r="D17" s="95">
        <v>1.066040819</v>
      </c>
      <c r="E17" s="96">
        <v>1.165438009</v>
      </c>
      <c r="F17" s="96">
        <v>1.303253359</v>
      </c>
      <c r="G17" s="96">
        <v>1.440672664</v>
      </c>
      <c r="H17" s="96">
        <v>1.60802791</v>
      </c>
      <c r="I17" s="7"/>
      <c r="J17" s="77"/>
      <c r="L17" s="41">
        <f t="shared" si="0"/>
        <v>12</v>
      </c>
      <c r="M17" s="73">
        <f ca="1" t="shared" si="1"/>
        <v>1.165438009</v>
      </c>
      <c r="N17" s="73"/>
      <c r="O17" s="11"/>
      <c r="P17" s="5"/>
      <c r="T17" s="2"/>
      <c r="U17" s="6"/>
    </row>
    <row r="18" spans="2:21" ht="12.75">
      <c r="B18" s="8"/>
      <c r="C18" s="1">
        <v>14</v>
      </c>
      <c r="D18" s="95">
        <v>0.850655764</v>
      </c>
      <c r="E18" s="96">
        <v>0.932376716</v>
      </c>
      <c r="F18" s="96">
        <v>1.031277309</v>
      </c>
      <c r="G18" s="96">
        <v>1.119960726</v>
      </c>
      <c r="H18" s="96">
        <v>1.227669371</v>
      </c>
      <c r="I18" s="7"/>
      <c r="J18" s="77"/>
      <c r="L18" s="41">
        <f t="shared" si="0"/>
        <v>14</v>
      </c>
      <c r="M18" s="73">
        <f ca="1" t="shared" si="1"/>
        <v>0.932376716</v>
      </c>
      <c r="N18" s="73"/>
      <c r="O18" s="11"/>
      <c r="P18" s="5"/>
      <c r="T18" s="2"/>
      <c r="U18" s="6"/>
    </row>
    <row r="19" spans="2:21" ht="12.75">
      <c r="B19" s="8"/>
      <c r="C19" s="8">
        <v>16</v>
      </c>
      <c r="D19" s="95">
        <v>0.700956246</v>
      </c>
      <c r="E19" s="96">
        <v>0.755585308</v>
      </c>
      <c r="F19" s="96">
        <v>0.831812762</v>
      </c>
      <c r="G19" s="96">
        <v>0.899826986</v>
      </c>
      <c r="H19" s="96">
        <v>0.962560655</v>
      </c>
      <c r="I19" s="7"/>
      <c r="J19" s="79"/>
      <c r="L19" s="41">
        <f t="shared" si="0"/>
        <v>16</v>
      </c>
      <c r="M19" s="73">
        <f ca="1" t="shared" si="1"/>
        <v>0.755585308</v>
      </c>
      <c r="N19" s="73"/>
      <c r="O19" s="11"/>
      <c r="P19" s="5"/>
      <c r="T19" s="2"/>
      <c r="U19" s="6"/>
    </row>
    <row r="20" spans="2:21" ht="12.75">
      <c r="B20" s="8"/>
      <c r="C20" s="7">
        <v>18</v>
      </c>
      <c r="D20" s="96">
        <v>0.616942267</v>
      </c>
      <c r="E20" s="96">
        <v>0.65</v>
      </c>
      <c r="F20" s="96">
        <v>0.704859719</v>
      </c>
      <c r="G20" s="96">
        <v>0.75</v>
      </c>
      <c r="H20" s="96">
        <v>0.812701762</v>
      </c>
      <c r="I20" s="7"/>
      <c r="J20" s="79"/>
      <c r="L20" s="41">
        <f t="shared" si="0"/>
        <v>18</v>
      </c>
      <c r="M20" s="73">
        <f ca="1" t="shared" si="1"/>
        <v>0.65</v>
      </c>
      <c r="N20" s="73"/>
      <c r="O20" s="11"/>
      <c r="P20" s="5"/>
      <c r="T20" s="2"/>
      <c r="U20" s="6"/>
    </row>
    <row r="21" spans="2:21" ht="12.75">
      <c r="B21" s="8"/>
      <c r="C21" s="1">
        <v>20</v>
      </c>
      <c r="D21" s="94">
        <v>0.598613826</v>
      </c>
      <c r="E21" s="94">
        <v>0.63</v>
      </c>
      <c r="F21" s="94">
        <v>0.68</v>
      </c>
      <c r="G21" s="94">
        <v>0.73</v>
      </c>
      <c r="H21" s="94">
        <v>0.778092691</v>
      </c>
      <c r="J21" s="80"/>
      <c r="L21" s="41">
        <f t="shared" si="0"/>
        <v>20</v>
      </c>
      <c r="M21" s="73">
        <f ca="1" t="shared" si="1"/>
        <v>0.63</v>
      </c>
      <c r="N21" s="73"/>
      <c r="O21" s="11"/>
      <c r="P21" s="5"/>
      <c r="T21" s="2"/>
      <c r="U21" s="6"/>
    </row>
    <row r="22" spans="2:21" ht="12.75">
      <c r="B22" s="8"/>
      <c r="C22" s="40"/>
      <c r="D22" s="30"/>
      <c r="E22" s="30"/>
      <c r="F22" s="30"/>
      <c r="G22" s="42"/>
      <c r="H22" s="41"/>
      <c r="I22" s="37"/>
      <c r="J22" s="34"/>
      <c r="K22" s="3"/>
      <c r="L22" s="8"/>
      <c r="M22" s="40"/>
      <c r="N22" s="49"/>
      <c r="O22" s="7"/>
      <c r="P22" s="5"/>
      <c r="T22" s="5"/>
      <c r="U22" s="5"/>
    </row>
    <row r="23" spans="2:21" ht="12.75">
      <c r="B23" s="8"/>
      <c r="C23" s="50"/>
      <c r="D23" s="41"/>
      <c r="E23" s="41"/>
      <c r="F23" s="41"/>
      <c r="G23" s="41"/>
      <c r="H23" s="41"/>
      <c r="I23" s="67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50"/>
      <c r="D24" s="41"/>
      <c r="E24" s="41"/>
      <c r="F24" s="41"/>
      <c r="G24" s="41"/>
      <c r="H24" s="41"/>
      <c r="I24" s="67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1">
        <v>8</v>
      </c>
      <c r="E25" s="82">
        <v>8.8</v>
      </c>
      <c r="F25" s="82">
        <v>9.6</v>
      </c>
      <c r="G25" s="82">
        <v>10.4</v>
      </c>
      <c r="H25" s="82">
        <v>11.2</v>
      </c>
      <c r="I25" s="83">
        <v>12</v>
      </c>
      <c r="J25" s="82">
        <v>12.8</v>
      </c>
      <c r="K25" s="83">
        <v>13.6</v>
      </c>
      <c r="L25" s="82">
        <v>14.4</v>
      </c>
      <c r="M25" s="84">
        <v>15.2</v>
      </c>
      <c r="N25" s="84">
        <v>16</v>
      </c>
      <c r="O25" s="84">
        <v>16.8</v>
      </c>
      <c r="P25" s="85">
        <v>17.6</v>
      </c>
      <c r="Q25" s="85">
        <v>18.4</v>
      </c>
      <c r="R25" s="85">
        <v>19.2</v>
      </c>
      <c r="S25" s="86">
        <v>20</v>
      </c>
      <c r="T25" s="5"/>
      <c r="U25" s="5"/>
    </row>
    <row r="26" spans="2:21" ht="12.75">
      <c r="B26" s="8"/>
      <c r="C26" s="40" t="s">
        <v>2</v>
      </c>
      <c r="D26" s="87">
        <f ca="1">FORECAST(D25,OFFSET($M15:$M21,MATCH(D25,$L15:$L21,1)-1,0,2),OFFSET($L15:$L21,MATCH(D25,$L15:$L21,1)-1,0,2))</f>
        <v>2.2759347300000004</v>
      </c>
      <c r="E26" s="78">
        <f aca="true" ca="1" t="shared" si="2" ref="E26:R26">FORECAST(E25,OFFSET($M15:$M21,MATCH(E25,$L15:$L21,1)-1,0,2),OFFSET($L15:$L21,MATCH(E25,$L15:$L21,1)-1,0,2))</f>
        <v>1.9825305404</v>
      </c>
      <c r="F26" s="78">
        <f ca="1" t="shared" si="2"/>
        <v>1.6891263508</v>
      </c>
      <c r="G26" s="78">
        <f ca="1" t="shared" si="2"/>
        <v>1.4670270066000002</v>
      </c>
      <c r="H26" s="78">
        <f ca="1" t="shared" si="2"/>
        <v>1.3162325078000006</v>
      </c>
      <c r="I26" s="78">
        <f ca="1" t="shared" si="2"/>
        <v>1.1654380089999998</v>
      </c>
      <c r="J26" s="78">
        <f ca="1" t="shared" si="2"/>
        <v>1.0722134917999997</v>
      </c>
      <c r="K26" s="78">
        <f ca="1" t="shared" si="2"/>
        <v>0.9789889745999998</v>
      </c>
      <c r="L26" s="78">
        <f ca="1" t="shared" si="2"/>
        <v>0.8970184343999996</v>
      </c>
      <c r="M26" s="78">
        <f ca="1" t="shared" si="2"/>
        <v>0.8263018711999996</v>
      </c>
      <c r="N26" s="78">
        <f ca="1" t="shared" si="2"/>
        <v>0.7555853080000001</v>
      </c>
      <c r="O26" s="78">
        <f ca="1" t="shared" si="2"/>
        <v>0.7133511848</v>
      </c>
      <c r="P26" s="78">
        <f ca="1" t="shared" si="2"/>
        <v>0.6711170616000001</v>
      </c>
      <c r="Q26" s="78">
        <f ca="1" t="shared" si="2"/>
        <v>0.646</v>
      </c>
      <c r="R26" s="78">
        <f ca="1" t="shared" si="2"/>
        <v>0.638</v>
      </c>
      <c r="S26" s="88">
        <f>M21</f>
        <v>0.63</v>
      </c>
      <c r="T26" s="3"/>
      <c r="U26" s="3"/>
    </row>
    <row r="27" spans="2:21" ht="12.75">
      <c r="B27" s="8"/>
      <c r="C27" s="49" t="s">
        <v>0</v>
      </c>
      <c r="D27" s="89">
        <f>IF(FPX&lt;$D$6,"ERROR",IF(FPX&gt;$H$6,"ERROR",D26))</f>
        <v>2.2759347300000004</v>
      </c>
      <c r="E27" s="90">
        <f aca="true" t="shared" si="3" ref="E27:S27">IF(FPX&lt;$D$6,"ERROR",IF(FPX&gt;$H$6,"ERROR",E26))</f>
        <v>1.9825305404</v>
      </c>
      <c r="F27" s="90">
        <f t="shared" si="3"/>
        <v>1.6891263508</v>
      </c>
      <c r="G27" s="90">
        <f t="shared" si="3"/>
        <v>1.4670270066000002</v>
      </c>
      <c r="H27" s="90">
        <f t="shared" si="3"/>
        <v>1.3162325078000006</v>
      </c>
      <c r="I27" s="90">
        <f t="shared" si="3"/>
        <v>1.1654380089999998</v>
      </c>
      <c r="J27" s="90">
        <f t="shared" si="3"/>
        <v>1.0722134917999997</v>
      </c>
      <c r="K27" s="90">
        <f t="shared" si="3"/>
        <v>0.9789889745999998</v>
      </c>
      <c r="L27" s="90">
        <f t="shared" si="3"/>
        <v>0.8970184343999996</v>
      </c>
      <c r="M27" s="90">
        <f t="shared" si="3"/>
        <v>0.8263018711999996</v>
      </c>
      <c r="N27" s="90">
        <f t="shared" si="3"/>
        <v>0.7555853080000001</v>
      </c>
      <c r="O27" s="90">
        <f t="shared" si="3"/>
        <v>0.7133511848</v>
      </c>
      <c r="P27" s="90">
        <f t="shared" si="3"/>
        <v>0.6711170616000001</v>
      </c>
      <c r="Q27" s="90">
        <f t="shared" si="3"/>
        <v>0.646</v>
      </c>
      <c r="R27" s="90">
        <f t="shared" si="3"/>
        <v>0.638</v>
      </c>
      <c r="S27" s="91">
        <f t="shared" si="3"/>
        <v>0.63</v>
      </c>
      <c r="T27" s="5"/>
      <c r="U27" s="3"/>
    </row>
    <row r="28" spans="2:21" ht="12.75">
      <c r="B28" s="8"/>
      <c r="C28" s="50"/>
      <c r="D28" s="41"/>
      <c r="E28" s="41"/>
      <c r="F28" s="41"/>
      <c r="G28" s="41"/>
      <c r="H28" s="41"/>
      <c r="I28" s="67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B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Tony Desk</cp:lastModifiedBy>
  <dcterms:created xsi:type="dcterms:W3CDTF">2009-07-22T19:57:52Z</dcterms:created>
  <dcterms:modified xsi:type="dcterms:W3CDTF">2015-12-15T14:51:55Z</dcterms:modified>
  <cp:category/>
  <cp:version/>
  <cp:contentType/>
  <cp:contentStatus/>
</cp:coreProperties>
</file>